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ESCRITORIO\PORTAL WEB\NOMINAS FEBRERO 2021\"/>
    </mc:Choice>
  </mc:AlternateContent>
  <bookViews>
    <workbookView xWindow="0" yWindow="0" windowWidth="28800" windowHeight="12330"/>
  </bookViews>
  <sheets>
    <sheet name="PENSIONADOS" sheetId="1" r:id="rId1"/>
  </sheets>
  <definedNames>
    <definedName name="_xlnm.Print_Area" localSheetId="0">PENSIONADOS!$A$1:$L$171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D190" i="1" s="1"/>
  <c r="D186" i="1"/>
  <c r="D185" i="1"/>
  <c r="M166" i="1"/>
  <c r="J166" i="1"/>
  <c r="I166" i="1"/>
  <c r="H166" i="1"/>
  <c r="G166" i="1"/>
  <c r="F166" i="1"/>
  <c r="E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66" i="1" s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43" i="1" s="1"/>
  <c r="K132" i="1"/>
  <c r="K131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09" i="1"/>
  <c r="K120" i="1" s="1"/>
  <c r="K108" i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83" i="1"/>
  <c r="K96" i="1" s="1"/>
  <c r="K82" i="1"/>
  <c r="J70" i="1"/>
  <c r="I70" i="1"/>
  <c r="H70" i="1"/>
  <c r="G70" i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70" i="1" s="1"/>
  <c r="J45" i="1"/>
  <c r="I45" i="1"/>
  <c r="I169" i="1" s="1"/>
  <c r="H45" i="1"/>
  <c r="H169" i="1" s="1"/>
  <c r="G45" i="1"/>
  <c r="F45" i="1"/>
  <c r="E45" i="1"/>
  <c r="E169" i="1" s="1"/>
  <c r="K44" i="1"/>
  <c r="K43" i="1"/>
  <c r="K42" i="1"/>
  <c r="K41" i="1"/>
  <c r="K40" i="1"/>
  <c r="K39" i="1"/>
  <c r="K38" i="1"/>
  <c r="K37" i="1"/>
  <c r="K36" i="1"/>
  <c r="K35" i="1"/>
  <c r="K45" i="1" s="1"/>
  <c r="K34" i="1"/>
  <c r="K33" i="1"/>
  <c r="J22" i="1"/>
  <c r="J169" i="1" s="1"/>
  <c r="I22" i="1"/>
  <c r="H22" i="1"/>
  <c r="G22" i="1"/>
  <c r="G169" i="1" s="1"/>
  <c r="F22" i="1"/>
  <c r="F169" i="1" s="1"/>
  <c r="E22" i="1"/>
  <c r="K21" i="1"/>
  <c r="K20" i="1"/>
  <c r="K19" i="1"/>
  <c r="K18" i="1"/>
  <c r="K17" i="1"/>
  <c r="K16" i="1"/>
  <c r="K15" i="1"/>
  <c r="K14" i="1"/>
  <c r="K13" i="1"/>
  <c r="K12" i="1"/>
  <c r="K11" i="1"/>
  <c r="K22" i="1" s="1"/>
  <c r="K10" i="1"/>
  <c r="K9" i="1"/>
  <c r="K169" i="1" l="1"/>
  <c r="E190" i="1"/>
  <c r="J170" i="1"/>
  <c r="E170" i="1"/>
</calcChain>
</file>

<file path=xl/sharedStrings.xml><?xml version="1.0" encoding="utf-8"?>
<sst xmlns="http://schemas.openxmlformats.org/spreadsheetml/2006/main" count="430" uniqueCount="223">
  <si>
    <t>MUNICIPIO DE ZAPOTLANEJO, JALISCO</t>
  </si>
  <si>
    <t>NOMINA DE SUELDO</t>
  </si>
  <si>
    <t>HOJA # 1</t>
  </si>
  <si>
    <t>PRIMERA QUINCENA FEBRERO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</si>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</sst>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3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2" xfId="0" applyFont="1" applyBorder="1"/>
    <xf numFmtId="166" fontId="2" fillId="0" borderId="33" xfId="1" applyNumberFormat="1" applyFont="1" applyFill="1" applyBorder="1" applyAlignment="1" applyProtection="1">
      <alignment horizontal="center" vertical="center"/>
    </xf>
    <xf numFmtId="0" fontId="8" fillId="0" borderId="34" xfId="0" applyFont="1" applyBorder="1" applyAlignment="1">
      <alignment horizontal="left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5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6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7" xfId="1" applyNumberFormat="1" applyFont="1" applyFill="1" applyBorder="1" applyAlignment="1" applyProtection="1"/>
    <xf numFmtId="0" fontId="3" fillId="0" borderId="38" xfId="0" applyFont="1" applyBorder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7" xfId="1" applyNumberFormat="1" applyFont="1" applyFill="1" applyBorder="1" applyAlignment="1" applyProtection="1"/>
    <xf numFmtId="165" fontId="2" fillId="0" borderId="48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49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165" fontId="3" fillId="0" borderId="0" xfId="0" applyNumberFormat="1" applyFont="1"/>
    <xf numFmtId="43" fontId="0" fillId="0" borderId="0" xfId="0" applyNumberFormat="1" applyFill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7"/>
  <sheetViews>
    <sheetView tabSelected="1" topLeftCell="A157" zoomScaleNormal="100" workbookViewId="0">
      <selection activeCell="E177" sqref="E177"/>
    </sheetView>
  </sheetViews>
  <sheetFormatPr baseColWidth="10" defaultRowHeight="12.75" x14ac:dyDescent="0.2"/>
  <cols>
    <col min="1" max="2" width="3.85546875" customWidth="1"/>
    <col min="3" max="3" width="26.140625" customWidth="1"/>
    <col min="4" max="4" width="16.28515625" customWidth="1"/>
    <col min="5" max="5" width="13.42578125" style="128" customWidth="1"/>
    <col min="6" max="6" width="9.7109375" customWidth="1"/>
    <col min="7" max="7" width="7" style="129" customWidth="1"/>
    <col min="8" max="8" width="8.5703125" style="128" customWidth="1"/>
    <col min="9" max="9" width="9.85546875" style="128" customWidth="1"/>
    <col min="10" max="10" width="8.5703125" style="128" customWidth="1"/>
    <col min="11" max="11" width="12.28515625" style="130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6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7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8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79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0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0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0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0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1"/>
      <c r="G39" s="81"/>
      <c r="H39" s="50"/>
      <c r="I39" s="50"/>
      <c r="J39" s="50"/>
      <c r="K39" s="50">
        <f t="shared" si="2"/>
        <v>3352</v>
      </c>
      <c r="L39" s="80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0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0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0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2" t="s">
        <v>74</v>
      </c>
      <c r="D43" s="83" t="s">
        <v>68</v>
      </c>
      <c r="E43" s="49">
        <v>6241</v>
      </c>
      <c r="F43" s="50"/>
      <c r="G43" s="50"/>
      <c r="H43" s="50">
        <v>500</v>
      </c>
      <c r="I43" s="50"/>
      <c r="J43" s="50"/>
      <c r="K43" s="50">
        <f t="shared" si="2"/>
        <v>5741</v>
      </c>
      <c r="L43" s="80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2" t="s">
        <v>76</v>
      </c>
      <c r="D44" s="82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4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5" t="s">
        <v>48</v>
      </c>
      <c r="E45" s="86">
        <f t="shared" ref="E45:K45" si="3">SUM(E33:E44)</f>
        <v>42738</v>
      </c>
      <c r="F45" s="86">
        <f t="shared" si="3"/>
        <v>0</v>
      </c>
      <c r="G45" s="86">
        <f t="shared" si="3"/>
        <v>0</v>
      </c>
      <c r="H45" s="86">
        <f t="shared" si="3"/>
        <v>500</v>
      </c>
      <c r="I45" s="86">
        <f t="shared" si="3"/>
        <v>0</v>
      </c>
      <c r="J45" s="86">
        <f t="shared" si="3"/>
        <v>0</v>
      </c>
      <c r="K45" s="86">
        <f t="shared" si="3"/>
        <v>42238</v>
      </c>
      <c r="L45" s="87"/>
      <c r="N45" s="54"/>
      <c r="O45" s="54"/>
      <c r="Q45" s="54"/>
    </row>
    <row r="46" spans="1:17" ht="77.25" customHeight="1" x14ac:dyDescent="0.2">
      <c r="A46" s="71"/>
      <c r="B46" s="71"/>
      <c r="C46" s="72"/>
      <c r="D46" s="88"/>
      <c r="E46" s="89"/>
      <c r="F46" s="89"/>
      <c r="G46" s="89"/>
      <c r="H46" s="89"/>
      <c r="I46" s="89"/>
      <c r="J46" s="89"/>
      <c r="K46" s="90"/>
      <c r="L46" s="91"/>
      <c r="Q46" s="54"/>
    </row>
    <row r="47" spans="1:17" ht="15.75" customHeight="1" thickBot="1" x14ac:dyDescent="0.25">
      <c r="A47" s="1"/>
      <c r="B47" s="1"/>
      <c r="C47" s="92"/>
      <c r="D47" s="93" t="s">
        <v>0</v>
      </c>
      <c r="E47" s="93"/>
      <c r="F47" s="93"/>
      <c r="G47" s="93"/>
      <c r="H47" s="93"/>
      <c r="I47" s="92"/>
      <c r="J47" s="92"/>
      <c r="K47" s="94"/>
      <c r="L47" s="92"/>
      <c r="Q47" s="54"/>
    </row>
    <row r="48" spans="1:17" ht="13.5" customHeight="1" thickBot="1" x14ac:dyDescent="0.25">
      <c r="A48" s="1"/>
      <c r="B48" s="1"/>
      <c r="C48" s="92"/>
      <c r="D48" s="93" t="s">
        <v>1</v>
      </c>
      <c r="E48" s="93"/>
      <c r="F48" s="93"/>
      <c r="G48" s="93"/>
      <c r="H48" s="93"/>
      <c r="I48" s="92"/>
      <c r="J48" s="92"/>
      <c r="K48" s="94"/>
      <c r="L48" s="95" t="s">
        <v>77</v>
      </c>
      <c r="Q48" s="54"/>
    </row>
    <row r="49" spans="1:17" ht="14.25" customHeight="1" x14ac:dyDescent="0.2">
      <c r="A49" s="1"/>
      <c r="B49" s="1"/>
      <c r="C49" s="92"/>
      <c r="D49" s="6" t="s">
        <v>3</v>
      </c>
      <c r="E49" s="6"/>
      <c r="F49" s="6"/>
      <c r="G49" s="6"/>
      <c r="H49" s="6"/>
      <c r="I49" s="92"/>
      <c r="J49" s="92"/>
      <c r="K49" s="94"/>
      <c r="L49" s="92"/>
      <c r="Q49" s="54"/>
    </row>
    <row r="50" spans="1:17" ht="17.25" customHeight="1" thickBot="1" x14ac:dyDescent="0.25">
      <c r="A50" s="7"/>
      <c r="B50" s="7"/>
      <c r="C50" s="96" t="s">
        <v>78</v>
      </c>
      <c r="D50" s="97"/>
      <c r="E50" s="10"/>
      <c r="F50" s="98"/>
      <c r="G50" s="99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6"/>
      <c r="D51" s="97"/>
      <c r="E51" s="100" t="s">
        <v>5</v>
      </c>
      <c r="F51" s="101"/>
      <c r="G51" s="101" t="s">
        <v>6</v>
      </c>
      <c r="H51" s="101"/>
      <c r="I51" s="101"/>
      <c r="J51" s="101"/>
      <c r="K51" s="102"/>
      <c r="L51" s="103"/>
      <c r="Q51" s="54"/>
    </row>
    <row r="52" spans="1:17" ht="15" customHeight="1" x14ac:dyDescent="0.2">
      <c r="A52" s="104" t="s">
        <v>7</v>
      </c>
      <c r="B52" s="105" t="s">
        <v>8</v>
      </c>
      <c r="C52" s="106" t="s">
        <v>9</v>
      </c>
      <c r="D52" s="106" t="s">
        <v>10</v>
      </c>
      <c r="E52" s="105" t="s">
        <v>11</v>
      </c>
      <c r="F52" s="105" t="s">
        <v>12</v>
      </c>
      <c r="G52" s="105" t="s">
        <v>13</v>
      </c>
      <c r="H52" s="105" t="s">
        <v>14</v>
      </c>
      <c r="I52" s="105" t="s">
        <v>12</v>
      </c>
      <c r="J52" s="105" t="s">
        <v>15</v>
      </c>
      <c r="K52" s="107" t="s">
        <v>16</v>
      </c>
      <c r="L52" s="108" t="s">
        <v>17</v>
      </c>
      <c r="Q52" s="54"/>
    </row>
    <row r="53" spans="1:17" ht="13.5" thickBot="1" x14ac:dyDescent="0.25">
      <c r="A53" s="109" t="s">
        <v>18</v>
      </c>
      <c r="B53" s="110"/>
      <c r="C53" s="111"/>
      <c r="D53" s="111"/>
      <c r="E53" s="110"/>
      <c r="F53" s="110"/>
      <c r="G53" s="110"/>
      <c r="H53" s="110"/>
      <c r="I53" s="110"/>
      <c r="J53" s="110"/>
      <c r="K53" s="112"/>
      <c r="L53" s="113"/>
      <c r="Q53" s="54"/>
    </row>
    <row r="54" spans="1:17" ht="10.5" customHeight="1" x14ac:dyDescent="0.2">
      <c r="A54" s="114"/>
      <c r="B54" s="115"/>
      <c r="C54" s="37" t="s">
        <v>19</v>
      </c>
      <c r="D54" s="116"/>
      <c r="E54" s="117">
        <v>7302</v>
      </c>
      <c r="F54" s="117"/>
      <c r="G54" s="117"/>
      <c r="H54" s="117"/>
      <c r="I54" s="117"/>
      <c r="J54" s="117"/>
      <c r="K54" s="118"/>
      <c r="L54" s="117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19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4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0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0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2" t="s">
        <v>84</v>
      </c>
      <c r="D57" s="82" t="s">
        <v>39</v>
      </c>
      <c r="E57" s="49">
        <v>5503</v>
      </c>
      <c r="F57" s="50"/>
      <c r="G57" s="81"/>
      <c r="H57" s="50"/>
      <c r="I57" s="50"/>
      <c r="J57" s="50"/>
      <c r="K57" s="70">
        <f t="shared" si="4"/>
        <v>5503</v>
      </c>
      <c r="L57" s="121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19" t="s">
        <v>39</v>
      </c>
      <c r="E58" s="49">
        <v>3352</v>
      </c>
      <c r="F58" s="50"/>
      <c r="G58" s="81"/>
      <c r="H58" s="50"/>
      <c r="I58" s="50"/>
      <c r="J58" s="50"/>
      <c r="K58" s="70">
        <f t="shared" si="4"/>
        <v>3352</v>
      </c>
      <c r="L58" s="121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2" t="s">
        <v>88</v>
      </c>
      <c r="D59" s="82" t="s">
        <v>39</v>
      </c>
      <c r="E59" s="49">
        <v>5503</v>
      </c>
      <c r="F59" s="50"/>
      <c r="G59" s="81"/>
      <c r="H59" s="50"/>
      <c r="I59" s="50"/>
      <c r="J59" s="50"/>
      <c r="K59" s="70">
        <f t="shared" si="4"/>
        <v>5503</v>
      </c>
      <c r="L59" s="121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2" t="s">
        <v>90</v>
      </c>
      <c r="D60" s="82" t="s">
        <v>39</v>
      </c>
      <c r="E60" s="49">
        <v>4025</v>
      </c>
      <c r="F60" s="81"/>
      <c r="G60" s="81"/>
      <c r="H60" s="50"/>
      <c r="I60" s="50"/>
      <c r="J60" s="50"/>
      <c r="K60" s="50">
        <f t="shared" si="4"/>
        <v>4025</v>
      </c>
      <c r="L60" s="121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0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1"/>
      <c r="G62" s="81"/>
      <c r="H62" s="50"/>
      <c r="I62" s="50"/>
      <c r="J62" s="50"/>
      <c r="K62" s="50">
        <f t="shared" si="4"/>
        <v>1676</v>
      </c>
      <c r="L62" s="80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0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79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79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3" t="s">
        <v>102</v>
      </c>
      <c r="D66" s="83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79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19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2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0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0"/>
      <c r="M69">
        <v>1</v>
      </c>
      <c r="N69" s="54"/>
      <c r="O69" s="54"/>
      <c r="Q69" s="54"/>
    </row>
    <row r="70" spans="1:17" ht="12" customHeight="1" thickBot="1" x14ac:dyDescent="0.25">
      <c r="A70" s="123"/>
      <c r="B70" s="123"/>
      <c r="C70" s="123"/>
      <c r="D70" s="73" t="s">
        <v>48</v>
      </c>
      <c r="E70" s="124">
        <f t="shared" ref="E70:K70" si="5">SUM(E55:E69)</f>
        <v>57098</v>
      </c>
      <c r="F70" s="124">
        <f t="shared" si="5"/>
        <v>0</v>
      </c>
      <c r="G70" s="124">
        <f t="shared" si="5"/>
        <v>0</v>
      </c>
      <c r="H70" s="124">
        <f t="shared" si="5"/>
        <v>0</v>
      </c>
      <c r="I70" s="124">
        <f t="shared" si="5"/>
        <v>0</v>
      </c>
      <c r="J70" s="124">
        <f t="shared" si="5"/>
        <v>0</v>
      </c>
      <c r="K70" s="124">
        <f t="shared" si="5"/>
        <v>57098</v>
      </c>
      <c r="L70" s="123"/>
      <c r="M70" s="125"/>
      <c r="Q70" s="54"/>
    </row>
    <row r="71" spans="1:17" ht="32.25" customHeight="1" x14ac:dyDescent="0.2">
      <c r="A71" s="123"/>
      <c r="B71" s="123"/>
      <c r="C71" s="123"/>
      <c r="D71" s="88"/>
      <c r="E71" s="126"/>
      <c r="F71" s="126"/>
      <c r="G71" s="126"/>
      <c r="H71" s="126"/>
      <c r="I71" s="126"/>
      <c r="J71" s="126"/>
      <c r="K71" s="127"/>
      <c r="L71" s="123"/>
      <c r="M71" s="126"/>
      <c r="Q71" s="54"/>
    </row>
    <row r="72" spans="1:17" ht="40.5" customHeight="1" x14ac:dyDescent="0.2">
      <c r="A72" s="123"/>
      <c r="B72" s="123"/>
      <c r="C72" s="123"/>
      <c r="D72" s="88"/>
      <c r="E72" s="126"/>
      <c r="F72" s="126"/>
      <c r="G72" s="126"/>
      <c r="H72" s="126"/>
      <c r="I72" s="126"/>
      <c r="J72" s="126"/>
      <c r="K72" s="127"/>
      <c r="L72" s="123"/>
      <c r="M72" s="126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1" t="s">
        <v>5</v>
      </c>
      <c r="F78" s="131"/>
      <c r="G78" s="132" t="s">
        <v>6</v>
      </c>
      <c r="H78" s="132"/>
      <c r="I78" s="132"/>
      <c r="J78" s="132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3" t="s">
        <v>15</v>
      </c>
      <c r="K79" s="134" t="s">
        <v>16</v>
      </c>
      <c r="L79" s="135" t="s">
        <v>17</v>
      </c>
      <c r="Q79" s="54"/>
    </row>
    <row r="80" spans="1:17" ht="13.5" thickBot="1" x14ac:dyDescent="0.25">
      <c r="A80" s="136" t="s">
        <v>18</v>
      </c>
      <c r="B80" s="29"/>
      <c r="C80" s="137"/>
      <c r="D80" s="138"/>
      <c r="E80" s="139"/>
      <c r="F80" s="140"/>
      <c r="G80" s="139"/>
      <c r="H80" s="140"/>
      <c r="I80" s="139"/>
      <c r="J80" s="141"/>
      <c r="K80" s="142"/>
      <c r="L80" s="143"/>
      <c r="Q80" s="54"/>
    </row>
    <row r="81" spans="1:17" x14ac:dyDescent="0.2">
      <c r="A81" s="144"/>
      <c r="B81" s="145"/>
      <c r="C81" s="37" t="s">
        <v>19</v>
      </c>
      <c r="D81" s="146"/>
      <c r="E81" s="147">
        <v>7302</v>
      </c>
      <c r="F81" s="147"/>
      <c r="G81" s="147"/>
      <c r="H81" s="147"/>
      <c r="I81" s="147"/>
      <c r="J81" s="147"/>
      <c r="K81" s="148"/>
      <c r="L81" s="149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1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1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1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1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>
        <v>500</v>
      </c>
      <c r="I86" s="50"/>
      <c r="J86" s="50"/>
      <c r="K86" s="50">
        <f t="shared" si="6"/>
        <v>2102</v>
      </c>
      <c r="L86" s="81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1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3" t="s">
        <v>121</v>
      </c>
      <c r="D88" s="82" t="s">
        <v>22</v>
      </c>
      <c r="E88" s="49">
        <v>3842</v>
      </c>
      <c r="F88" s="81"/>
      <c r="G88" s="81"/>
      <c r="H88" s="50"/>
      <c r="I88" s="50"/>
      <c r="J88" s="50"/>
      <c r="K88" s="50">
        <f t="shared" si="6"/>
        <v>3842</v>
      </c>
      <c r="L88" s="81"/>
      <c r="M88" s="150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1"/>
      <c r="M89" s="150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1"/>
      <c r="M90" s="150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1"/>
      <c r="M91" s="152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1"/>
      <c r="M92" s="152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1"/>
      <c r="M93" s="152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1"/>
      <c r="M94" s="152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1"/>
      <c r="M95" s="152">
        <v>1</v>
      </c>
      <c r="N95" s="54"/>
      <c r="O95" s="54"/>
      <c r="Q95" s="54"/>
    </row>
    <row r="96" spans="1:17" ht="13.5" thickBot="1" x14ac:dyDescent="0.25">
      <c r="D96" s="73" t="s">
        <v>48</v>
      </c>
      <c r="E96" s="124">
        <f t="shared" ref="E96:K96" si="7">SUM(E82:E95)</f>
        <v>41881</v>
      </c>
      <c r="F96" s="124">
        <f t="shared" si="7"/>
        <v>0</v>
      </c>
      <c r="G96" s="124">
        <f t="shared" si="7"/>
        <v>0</v>
      </c>
      <c r="H96" s="124">
        <f t="shared" si="7"/>
        <v>500</v>
      </c>
      <c r="I96" s="124">
        <f t="shared" si="7"/>
        <v>0</v>
      </c>
      <c r="J96" s="124">
        <f t="shared" si="7"/>
        <v>0</v>
      </c>
      <c r="K96" s="124">
        <f t="shared" si="7"/>
        <v>41381</v>
      </c>
      <c r="Q96" s="54"/>
    </row>
    <row r="97" spans="1:17" ht="18.75" customHeight="1" x14ac:dyDescent="0.2">
      <c r="M97" s="153"/>
      <c r="Q97" s="54"/>
    </row>
    <row r="98" spans="1:17" ht="75.75" customHeight="1" x14ac:dyDescent="0.2">
      <c r="M98" s="153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3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3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3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3"/>
      <c r="Q102" s="54"/>
    </row>
    <row r="103" spans="1:17" ht="13.5" thickBot="1" x14ac:dyDescent="0.25">
      <c r="M103" s="153"/>
      <c r="Q103" s="54"/>
    </row>
    <row r="104" spans="1:17" ht="13.5" thickBot="1" x14ac:dyDescent="0.25">
      <c r="A104" s="7"/>
      <c r="B104" s="7"/>
      <c r="C104" s="8"/>
      <c r="D104" s="9"/>
      <c r="E104" s="131" t="s">
        <v>5</v>
      </c>
      <c r="F104" s="131"/>
      <c r="G104" s="132" t="s">
        <v>6</v>
      </c>
      <c r="H104" s="132"/>
      <c r="I104" s="132"/>
      <c r="J104" s="132"/>
      <c r="K104" s="14"/>
      <c r="L104" s="15"/>
      <c r="M104" s="153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3" t="s">
        <v>15</v>
      </c>
      <c r="K105" s="134" t="s">
        <v>16</v>
      </c>
      <c r="L105" s="135" t="s">
        <v>17</v>
      </c>
      <c r="M105" s="153"/>
      <c r="Q105" s="54"/>
    </row>
    <row r="106" spans="1:17" ht="13.5" thickBot="1" x14ac:dyDescent="0.25">
      <c r="A106" s="136" t="s">
        <v>18</v>
      </c>
      <c r="B106" s="29"/>
      <c r="C106" s="137"/>
      <c r="D106" s="138"/>
      <c r="E106" s="139"/>
      <c r="F106" s="140"/>
      <c r="G106" s="139"/>
      <c r="H106" s="140"/>
      <c r="I106" s="139"/>
      <c r="J106" s="141"/>
      <c r="K106" s="142"/>
      <c r="L106" s="143"/>
      <c r="M106" s="153"/>
      <c r="Q106" s="54"/>
    </row>
    <row r="107" spans="1:17" x14ac:dyDescent="0.2">
      <c r="A107" s="144"/>
      <c r="B107" s="145"/>
      <c r="C107" s="146"/>
      <c r="D107" s="146"/>
      <c r="E107" s="147">
        <v>7302</v>
      </c>
      <c r="F107" s="147"/>
      <c r="G107" s="147"/>
      <c r="H107" s="147"/>
      <c r="I107" s="147"/>
      <c r="J107" s="147"/>
      <c r="K107" s="148"/>
      <c r="L107" s="149"/>
      <c r="M107" s="153"/>
      <c r="Q107" s="54"/>
    </row>
    <row r="108" spans="1:17" ht="33.75" customHeight="1" x14ac:dyDescent="0.2">
      <c r="A108" s="46">
        <v>102</v>
      </c>
      <c r="B108" s="46" t="s">
        <v>137</v>
      </c>
      <c r="C108" s="83" t="s">
        <v>138</v>
      </c>
      <c r="D108" s="83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79"/>
      <c r="M108" s="152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79"/>
      <c r="M109" s="152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79"/>
      <c r="M110" s="152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>
        <v>1500</v>
      </c>
      <c r="I111" s="50"/>
      <c r="J111" s="52"/>
      <c r="K111" s="70">
        <f t="shared" si="8"/>
        <v>4838</v>
      </c>
      <c r="L111" s="79"/>
      <c r="M111" s="152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4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79"/>
      <c r="M112" s="152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79"/>
      <c r="M113" s="152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79"/>
      <c r="M114" s="155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79"/>
      <c r="M115" s="155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79"/>
      <c r="M116" s="155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79"/>
      <c r="M117" s="155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6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79"/>
      <c r="M118" s="155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/>
      <c r="I119" s="50" t="s">
        <v>162</v>
      </c>
      <c r="J119" s="52"/>
      <c r="K119" s="70">
        <f>SUM(E119:F119)-SUM(G119:J119)</f>
        <v>2447</v>
      </c>
      <c r="L119" s="79"/>
      <c r="M119" s="155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4">
        <f t="shared" ref="E120:K120" si="9">SUM(E108:E119)</f>
        <v>37928</v>
      </c>
      <c r="F120" s="124">
        <f t="shared" si="9"/>
        <v>0</v>
      </c>
      <c r="G120" s="124">
        <f t="shared" si="9"/>
        <v>500</v>
      </c>
      <c r="H120" s="124">
        <f t="shared" si="9"/>
        <v>1500</v>
      </c>
      <c r="I120" s="124">
        <f t="shared" si="9"/>
        <v>0</v>
      </c>
      <c r="J120" s="124">
        <f t="shared" si="9"/>
        <v>0</v>
      </c>
      <c r="K120" s="124">
        <f t="shared" si="9"/>
        <v>35928</v>
      </c>
      <c r="M120" s="150"/>
      <c r="Q120" s="54"/>
    </row>
    <row r="121" spans="1:17" ht="70.5" customHeight="1" x14ac:dyDescent="0.2">
      <c r="M121" s="157"/>
      <c r="Q121" s="54"/>
    </row>
    <row r="122" spans="1:17" ht="21" customHeight="1" x14ac:dyDescent="0.2">
      <c r="M122" s="157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57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57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57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57"/>
      <c r="Q126" s="54"/>
    </row>
    <row r="127" spans="1:17" ht="13.5" thickBot="1" x14ac:dyDescent="0.25">
      <c r="M127" s="157"/>
      <c r="Q127" s="54"/>
    </row>
    <row r="128" spans="1:17" ht="13.5" thickBot="1" x14ac:dyDescent="0.25">
      <c r="A128" s="7"/>
      <c r="B128" s="7"/>
      <c r="C128" s="8"/>
      <c r="D128" s="9"/>
      <c r="E128" s="131" t="s">
        <v>5</v>
      </c>
      <c r="F128" s="131"/>
      <c r="G128" s="132" t="s">
        <v>6</v>
      </c>
      <c r="H128" s="132"/>
      <c r="I128" s="132"/>
      <c r="J128" s="132"/>
      <c r="K128" s="14"/>
      <c r="L128" s="15"/>
      <c r="M128" s="157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3" t="s">
        <v>15</v>
      </c>
      <c r="K129" s="134" t="s">
        <v>16</v>
      </c>
      <c r="L129" s="135" t="s">
        <v>17</v>
      </c>
      <c r="M129" s="157"/>
      <c r="Q129" s="54"/>
    </row>
    <row r="130" spans="1:17" x14ac:dyDescent="0.2">
      <c r="A130" s="158" t="s">
        <v>18</v>
      </c>
      <c r="B130" s="159"/>
      <c r="C130" s="160"/>
      <c r="D130" s="161"/>
      <c r="E130" s="162"/>
      <c r="F130" s="163"/>
      <c r="G130" s="162"/>
      <c r="H130" s="163"/>
      <c r="I130" s="162"/>
      <c r="J130" s="164"/>
      <c r="K130" s="165"/>
      <c r="L130" s="166"/>
      <c r="M130" s="157"/>
      <c r="Q130" s="54"/>
    </row>
    <row r="131" spans="1:17" ht="34.5" customHeight="1" x14ac:dyDescent="0.2">
      <c r="A131" s="167">
        <v>602</v>
      </c>
      <c r="B131" s="167" t="s">
        <v>164</v>
      </c>
      <c r="C131" s="167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1"/>
      <c r="M131" s="157">
        <v>1</v>
      </c>
      <c r="N131" s="54"/>
      <c r="O131" s="54"/>
      <c r="Q131" s="54"/>
    </row>
    <row r="132" spans="1:17" ht="33.75" customHeight="1" x14ac:dyDescent="0.2">
      <c r="A132" s="167">
        <v>102</v>
      </c>
      <c r="B132" s="167" t="s">
        <v>166</v>
      </c>
      <c r="C132" s="167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1"/>
      <c r="M132" s="157">
        <v>1</v>
      </c>
      <c r="N132" s="54"/>
      <c r="O132" s="54"/>
      <c r="Q132" s="54"/>
    </row>
    <row r="133" spans="1:17" ht="33.75" customHeight="1" x14ac:dyDescent="0.2">
      <c r="A133" s="167">
        <v>102</v>
      </c>
      <c r="B133" s="167" t="s">
        <v>168</v>
      </c>
      <c r="C133" s="167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1"/>
      <c r="M133" s="157">
        <v>1</v>
      </c>
      <c r="N133" s="54"/>
      <c r="O133" s="54"/>
      <c r="Q133" s="54"/>
    </row>
    <row r="134" spans="1:17" ht="33.75" customHeight="1" x14ac:dyDescent="0.2">
      <c r="A134" s="167">
        <v>102</v>
      </c>
      <c r="B134" s="167" t="s">
        <v>170</v>
      </c>
      <c r="C134" s="167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1"/>
      <c r="M134" s="157">
        <v>1</v>
      </c>
      <c r="N134" s="54"/>
      <c r="O134" s="54"/>
      <c r="Q134" s="54"/>
    </row>
    <row r="135" spans="1:17" ht="33.75" customHeight="1" x14ac:dyDescent="0.2">
      <c r="A135" s="167">
        <v>102</v>
      </c>
      <c r="B135" s="167" t="s">
        <v>172</v>
      </c>
      <c r="C135" s="167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1"/>
      <c r="M135" s="157">
        <v>1</v>
      </c>
      <c r="N135" s="54"/>
      <c r="O135" s="54"/>
      <c r="Q135" s="54"/>
    </row>
    <row r="136" spans="1:17" ht="33.75" customHeight="1" x14ac:dyDescent="0.2">
      <c r="A136" s="167">
        <v>102</v>
      </c>
      <c r="B136" s="167" t="s">
        <v>174</v>
      </c>
      <c r="C136" s="167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1"/>
      <c r="M136" s="157">
        <v>1</v>
      </c>
      <c r="N136" s="54"/>
      <c r="O136" s="54"/>
      <c r="Q136" s="54"/>
    </row>
    <row r="137" spans="1:17" ht="33.75" customHeight="1" x14ac:dyDescent="0.2">
      <c r="A137" s="167">
        <v>102</v>
      </c>
      <c r="B137" s="167" t="s">
        <v>176</v>
      </c>
      <c r="C137" s="167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1"/>
      <c r="M137" s="157">
        <v>1</v>
      </c>
      <c r="N137" s="54"/>
      <c r="O137" s="54"/>
      <c r="Q137" s="54"/>
    </row>
    <row r="138" spans="1:17" ht="33.75" customHeight="1" x14ac:dyDescent="0.2">
      <c r="A138" s="167">
        <v>602</v>
      </c>
      <c r="B138" s="167" t="s">
        <v>178</v>
      </c>
      <c r="C138" s="167" t="s">
        <v>179</v>
      </c>
      <c r="D138" s="47" t="s">
        <v>68</v>
      </c>
      <c r="E138" s="49">
        <v>6586</v>
      </c>
      <c r="F138" s="81"/>
      <c r="G138" s="81"/>
      <c r="H138" s="70"/>
      <c r="I138" s="81"/>
      <c r="J138" s="81"/>
      <c r="K138" s="70">
        <f t="shared" si="10"/>
        <v>6586</v>
      </c>
      <c r="L138" s="167"/>
      <c r="M138" s="157">
        <v>1</v>
      </c>
      <c r="N138" s="54"/>
      <c r="O138" s="54"/>
      <c r="Q138" s="54"/>
    </row>
    <row r="139" spans="1:17" ht="33.75" customHeight="1" x14ac:dyDescent="0.2">
      <c r="A139" s="167">
        <v>102</v>
      </c>
      <c r="B139" s="167" t="s">
        <v>180</v>
      </c>
      <c r="C139" s="167" t="s">
        <v>181</v>
      </c>
      <c r="D139" s="47" t="s">
        <v>68</v>
      </c>
      <c r="E139" s="49">
        <v>2306</v>
      </c>
      <c r="F139" s="81"/>
      <c r="G139" s="81"/>
      <c r="H139" s="70"/>
      <c r="I139" s="81">
        <v>375</v>
      </c>
      <c r="J139" s="81"/>
      <c r="K139" s="70">
        <f t="shared" si="10"/>
        <v>1931</v>
      </c>
      <c r="L139" s="167"/>
      <c r="M139" s="157">
        <v>1</v>
      </c>
      <c r="N139" s="54"/>
      <c r="O139" s="54"/>
      <c r="Q139" s="54"/>
    </row>
    <row r="140" spans="1:17" ht="33.75" customHeight="1" x14ac:dyDescent="0.2">
      <c r="A140" s="167">
        <v>102</v>
      </c>
      <c r="B140" s="167" t="s">
        <v>182</v>
      </c>
      <c r="C140" s="167" t="s">
        <v>183</v>
      </c>
      <c r="D140" s="47" t="s">
        <v>68</v>
      </c>
      <c r="E140" s="49">
        <v>3356</v>
      </c>
      <c r="F140" s="81"/>
      <c r="G140" s="81"/>
      <c r="H140" s="70"/>
      <c r="I140" s="81"/>
      <c r="J140" s="81"/>
      <c r="K140" s="70">
        <f t="shared" si="10"/>
        <v>3356</v>
      </c>
      <c r="L140" s="167"/>
      <c r="M140" s="157">
        <v>1</v>
      </c>
      <c r="N140" s="54"/>
      <c r="O140" s="54"/>
      <c r="Q140" s="54"/>
    </row>
    <row r="141" spans="1:17" ht="33.75" customHeight="1" x14ac:dyDescent="0.2">
      <c r="A141" s="167">
        <v>102</v>
      </c>
      <c r="B141" s="167" t="s">
        <v>184</v>
      </c>
      <c r="C141" s="167" t="s">
        <v>185</v>
      </c>
      <c r="D141" s="47" t="s">
        <v>68</v>
      </c>
      <c r="E141" s="49">
        <v>2113</v>
      </c>
      <c r="F141" s="81"/>
      <c r="G141" s="81"/>
      <c r="H141" s="70"/>
      <c r="I141" s="81"/>
      <c r="J141" s="81"/>
      <c r="K141" s="70">
        <f t="shared" si="10"/>
        <v>2113</v>
      </c>
      <c r="L141" s="167"/>
      <c r="M141" s="157">
        <v>1</v>
      </c>
      <c r="N141" s="54"/>
      <c r="O141" s="54"/>
      <c r="Q141" s="54"/>
    </row>
    <row r="142" spans="1:17" ht="33.75" customHeight="1" x14ac:dyDescent="0.2">
      <c r="A142" s="167">
        <v>102</v>
      </c>
      <c r="B142" s="167" t="s">
        <v>186</v>
      </c>
      <c r="C142" s="167" t="s">
        <v>187</v>
      </c>
      <c r="D142" s="47" t="s">
        <v>68</v>
      </c>
      <c r="E142" s="49">
        <v>4845</v>
      </c>
      <c r="F142" s="81"/>
      <c r="G142" s="81"/>
      <c r="H142" s="70"/>
      <c r="I142" s="81"/>
      <c r="J142" s="81"/>
      <c r="K142" s="70">
        <f t="shared" si="10"/>
        <v>4845</v>
      </c>
      <c r="L142" s="167"/>
      <c r="M142" s="157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4">
        <f>SUM(E131:E142)</f>
        <v>40821</v>
      </c>
      <c r="F143" s="124">
        <f t="shared" ref="F143:K143" si="11">SUM(F131:F142)</f>
        <v>0</v>
      </c>
      <c r="G143" s="124">
        <f t="shared" si="11"/>
        <v>0</v>
      </c>
      <c r="H143" s="124">
        <f t="shared" si="11"/>
        <v>0</v>
      </c>
      <c r="I143" s="124">
        <f t="shared" si="11"/>
        <v>375</v>
      </c>
      <c r="J143" s="124">
        <f t="shared" si="11"/>
        <v>0</v>
      </c>
      <c r="K143" s="124">
        <f t="shared" si="11"/>
        <v>40446</v>
      </c>
      <c r="Q143" s="54"/>
    </row>
    <row r="144" spans="1:17" x14ac:dyDescent="0.2">
      <c r="D144" s="88"/>
      <c r="E144" s="168"/>
      <c r="F144" s="168"/>
      <c r="G144" s="168"/>
      <c r="H144" s="168"/>
      <c r="I144" s="168"/>
      <c r="J144" s="168"/>
      <c r="K144" s="168"/>
      <c r="M144" s="157"/>
      <c r="Q144" s="54"/>
    </row>
    <row r="145" spans="1:17" ht="126" customHeight="1" x14ac:dyDescent="0.2">
      <c r="D145" s="88"/>
      <c r="E145" s="168"/>
      <c r="F145" s="168"/>
      <c r="G145" s="168"/>
      <c r="H145" s="168"/>
      <c r="I145" s="168"/>
      <c r="J145" s="168"/>
      <c r="K145" s="168"/>
      <c r="M145" s="157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57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57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57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57"/>
      <c r="Q149" s="54"/>
    </row>
    <row r="150" spans="1:17" ht="13.5" thickBot="1" x14ac:dyDescent="0.25">
      <c r="M150" s="157"/>
      <c r="Q150" s="54"/>
    </row>
    <row r="151" spans="1:17" ht="13.5" thickBot="1" x14ac:dyDescent="0.25">
      <c r="A151" s="7"/>
      <c r="B151" s="7"/>
      <c r="C151" s="8"/>
      <c r="D151" s="9"/>
      <c r="E151" s="131" t="s">
        <v>5</v>
      </c>
      <c r="F151" s="131"/>
      <c r="G151" s="132" t="s">
        <v>6</v>
      </c>
      <c r="H151" s="132"/>
      <c r="I151" s="132"/>
      <c r="J151" s="132"/>
      <c r="K151" s="14"/>
      <c r="L151" s="15"/>
      <c r="M151" s="157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3" t="s">
        <v>15</v>
      </c>
      <c r="K152" s="134" t="s">
        <v>16</v>
      </c>
      <c r="L152" s="135" t="s">
        <v>17</v>
      </c>
      <c r="M152" s="157"/>
      <c r="Q152" s="54"/>
    </row>
    <row r="153" spans="1:17" x14ac:dyDescent="0.2">
      <c r="A153" s="158" t="s">
        <v>18</v>
      </c>
      <c r="B153" s="159"/>
      <c r="C153" s="160"/>
      <c r="D153" s="161"/>
      <c r="E153" s="162"/>
      <c r="F153" s="163"/>
      <c r="G153" s="162"/>
      <c r="H153" s="163"/>
      <c r="I153" s="162"/>
      <c r="J153" s="164"/>
      <c r="K153" s="165"/>
      <c r="L153" s="166"/>
      <c r="M153" s="157"/>
      <c r="Q153" s="54"/>
    </row>
    <row r="154" spans="1:17" ht="36.75" customHeight="1" x14ac:dyDescent="0.2">
      <c r="A154" s="167">
        <v>102</v>
      </c>
      <c r="B154" s="167" t="s">
        <v>189</v>
      </c>
      <c r="C154" s="167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5" si="12">SUM(E154:F154)-SUM(G154:J154)</f>
        <v>2918</v>
      </c>
      <c r="L154" s="121"/>
      <c r="M154" s="157">
        <v>1</v>
      </c>
      <c r="N154" s="54"/>
      <c r="O154" s="54"/>
      <c r="Q154" s="54"/>
    </row>
    <row r="155" spans="1:17" ht="34.5" customHeight="1" x14ac:dyDescent="0.2">
      <c r="A155" s="167">
        <v>102</v>
      </c>
      <c r="B155" s="167" t="s">
        <v>191</v>
      </c>
      <c r="C155" s="167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1"/>
      <c r="M155" s="157">
        <v>1</v>
      </c>
      <c r="N155" s="54"/>
      <c r="O155" s="54"/>
      <c r="Q155" s="54"/>
    </row>
    <row r="156" spans="1:17" ht="35.25" customHeight="1" x14ac:dyDescent="0.2">
      <c r="A156" s="167">
        <v>602</v>
      </c>
      <c r="B156" s="167" t="s">
        <v>193</v>
      </c>
      <c r="C156" s="167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1"/>
      <c r="M156" s="157">
        <v>1</v>
      </c>
      <c r="N156" s="54"/>
      <c r="O156" s="54"/>
      <c r="Q156" s="54"/>
    </row>
    <row r="157" spans="1:17" ht="33" customHeight="1" x14ac:dyDescent="0.2">
      <c r="A157" s="167">
        <v>102</v>
      </c>
      <c r="B157" s="167" t="s">
        <v>195</v>
      </c>
      <c r="C157" s="167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1"/>
      <c r="M157" s="157">
        <v>1</v>
      </c>
      <c r="N157" s="54"/>
      <c r="O157" s="54"/>
      <c r="Q157" s="54"/>
    </row>
    <row r="158" spans="1:17" ht="36" customHeight="1" x14ac:dyDescent="0.2">
      <c r="A158" s="167">
        <v>102</v>
      </c>
      <c r="B158" s="167" t="s">
        <v>197</v>
      </c>
      <c r="C158" s="167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1"/>
      <c r="M158" s="157">
        <v>1</v>
      </c>
      <c r="N158" s="54"/>
      <c r="O158" s="54"/>
      <c r="Q158" s="54"/>
    </row>
    <row r="159" spans="1:17" ht="36" customHeight="1" x14ac:dyDescent="0.2">
      <c r="A159" s="167">
        <v>102</v>
      </c>
      <c r="B159" s="167" t="s">
        <v>199</v>
      </c>
      <c r="C159" s="167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1"/>
      <c r="M159" s="157">
        <v>1</v>
      </c>
      <c r="N159" s="54"/>
      <c r="O159" s="54"/>
      <c r="Q159" s="54"/>
    </row>
    <row r="160" spans="1:17" ht="31.5" customHeight="1" x14ac:dyDescent="0.2">
      <c r="A160" s="167">
        <v>102</v>
      </c>
      <c r="B160" s="167" t="s">
        <v>201</v>
      </c>
      <c r="C160" s="167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1"/>
      <c r="M160" s="157">
        <v>1</v>
      </c>
      <c r="N160" s="54"/>
      <c r="O160" s="54"/>
      <c r="Q160" s="54"/>
    </row>
    <row r="161" spans="1:17" ht="39.75" customHeight="1" x14ac:dyDescent="0.2">
      <c r="A161" s="167">
        <v>102</v>
      </c>
      <c r="B161" s="167" t="s">
        <v>203</v>
      </c>
      <c r="C161" s="167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1"/>
      <c r="M161" s="157">
        <v>1</v>
      </c>
      <c r="N161" s="54"/>
      <c r="O161" s="54"/>
      <c r="Q161" s="54"/>
    </row>
    <row r="162" spans="1:17" ht="39.75" customHeight="1" x14ac:dyDescent="0.2">
      <c r="A162" s="167">
        <v>102</v>
      </c>
      <c r="B162" s="167" t="s">
        <v>205</v>
      </c>
      <c r="C162" s="167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1"/>
      <c r="M162" s="157">
        <v>1</v>
      </c>
      <c r="N162" s="54"/>
      <c r="O162" s="54"/>
      <c r="Q162" s="54"/>
    </row>
    <row r="163" spans="1:17" ht="39.75" customHeight="1" x14ac:dyDescent="0.2">
      <c r="A163" s="167">
        <v>102</v>
      </c>
      <c r="B163" s="167" t="s">
        <v>207</v>
      </c>
      <c r="C163" s="167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1"/>
      <c r="M163" s="157">
        <v>1</v>
      </c>
      <c r="N163" s="54"/>
      <c r="O163" s="54"/>
      <c r="Q163" s="54"/>
    </row>
    <row r="164" spans="1:17" ht="39.75" customHeight="1" x14ac:dyDescent="0.2">
      <c r="A164" s="167">
        <v>102</v>
      </c>
      <c r="B164" s="167" t="s">
        <v>209</v>
      </c>
      <c r="C164" s="167" t="s">
        <v>210</v>
      </c>
      <c r="D164" s="47" t="s">
        <v>61</v>
      </c>
      <c r="E164" s="49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1"/>
      <c r="M164" s="157">
        <v>1</v>
      </c>
      <c r="N164" s="54"/>
      <c r="O164" s="54"/>
      <c r="Q164" s="54"/>
    </row>
    <row r="165" spans="1:17" ht="39.75" customHeight="1" x14ac:dyDescent="0.2">
      <c r="A165" s="167">
        <v>102</v>
      </c>
      <c r="B165" s="167" t="s">
        <v>211</v>
      </c>
      <c r="C165" s="167" t="s">
        <v>212</v>
      </c>
      <c r="D165" s="47" t="s">
        <v>61</v>
      </c>
      <c r="E165" s="49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1"/>
      <c r="M165" s="157">
        <v>1</v>
      </c>
      <c r="N165" s="54"/>
      <c r="O165" s="54"/>
      <c r="Q165" s="54"/>
    </row>
    <row r="166" spans="1:17" ht="13.5" thickBot="1" x14ac:dyDescent="0.25">
      <c r="A166" s="169"/>
      <c r="B166" s="169"/>
      <c r="C166" s="169"/>
      <c r="D166" s="73" t="s">
        <v>48</v>
      </c>
      <c r="E166" s="124">
        <f>SUM(E154:E165)</f>
        <v>42257</v>
      </c>
      <c r="F166" s="124">
        <f t="shared" ref="F166:K166" si="13">SUM(F154:F165)</f>
        <v>0</v>
      </c>
      <c r="G166" s="124">
        <f t="shared" si="13"/>
        <v>0</v>
      </c>
      <c r="H166" s="124">
        <f t="shared" si="13"/>
        <v>0</v>
      </c>
      <c r="I166" s="124">
        <f t="shared" si="13"/>
        <v>0</v>
      </c>
      <c r="J166" s="124">
        <f t="shared" si="13"/>
        <v>0</v>
      </c>
      <c r="K166" s="124">
        <f t="shared" si="13"/>
        <v>42257</v>
      </c>
      <c r="L166" s="123"/>
      <c r="M166" s="157">
        <f>SUM(M1:M165)</f>
        <v>89</v>
      </c>
      <c r="Q166" s="54"/>
    </row>
    <row r="167" spans="1:17" x14ac:dyDescent="0.2">
      <c r="D167" s="88"/>
      <c r="E167" s="168"/>
      <c r="F167" s="168"/>
      <c r="G167" s="168"/>
      <c r="H167" s="168"/>
      <c r="I167" s="168"/>
      <c r="J167" s="168"/>
      <c r="K167" s="168"/>
      <c r="M167" s="157"/>
    </row>
    <row r="168" spans="1:17" x14ac:dyDescent="0.2">
      <c r="M168" s="157"/>
    </row>
    <row r="169" spans="1:17" x14ac:dyDescent="0.2">
      <c r="E169" s="170">
        <f>E22+E45+E70+E96+E120+E143+E166</f>
        <v>325010</v>
      </c>
      <c r="F169" s="170">
        <f>F22+F45+F70+F96+F120+F143+F166</f>
        <v>0</v>
      </c>
      <c r="G169" s="170">
        <f>G22+G45+G70+G96+G120+G143</f>
        <v>500</v>
      </c>
      <c r="H169" s="170">
        <f>H22+H45+H70+H96+H120+H143+H166</f>
        <v>2500</v>
      </c>
      <c r="I169" s="170">
        <f>I22+I45+I70+I96+I120+I143+I166</f>
        <v>375</v>
      </c>
      <c r="J169" s="170">
        <f>J22+J45+J70+J96+J120+J143</f>
        <v>0</v>
      </c>
      <c r="K169" s="170">
        <f>K22+K45+K70+K96+K120+K143+K166</f>
        <v>321635</v>
      </c>
      <c r="M169" s="171"/>
      <c r="O169" s="54"/>
      <c r="P169" s="54"/>
      <c r="Q169" s="54"/>
    </row>
    <row r="170" spans="1:17" x14ac:dyDescent="0.2">
      <c r="D170" s="172" t="s">
        <v>213</v>
      </c>
      <c r="E170" s="173">
        <f>E169+F169</f>
        <v>325010</v>
      </c>
      <c r="F170" s="174"/>
      <c r="H170" s="172" t="s">
        <v>214</v>
      </c>
      <c r="J170" s="168">
        <f>G169+H169+I169+J169</f>
        <v>3375</v>
      </c>
      <c r="M170" s="153"/>
    </row>
    <row r="171" spans="1:17" x14ac:dyDescent="0.2">
      <c r="M171" s="153"/>
    </row>
    <row r="172" spans="1:17" x14ac:dyDescent="0.2">
      <c r="M172" s="153"/>
    </row>
    <row r="173" spans="1:17" x14ac:dyDescent="0.2">
      <c r="G173" s="175"/>
      <c r="H173" s="176"/>
      <c r="I173" s="176"/>
      <c r="J173" s="176"/>
      <c r="K173" s="177"/>
      <c r="L173" s="178"/>
      <c r="M173" s="179"/>
    </row>
    <row r="174" spans="1:17" x14ac:dyDescent="0.2">
      <c r="G174" s="175"/>
      <c r="H174" s="180"/>
      <c r="I174" s="176"/>
      <c r="J174" s="176"/>
      <c r="K174" s="177"/>
      <c r="L174" s="178"/>
      <c r="M174" s="178"/>
    </row>
    <row r="175" spans="1:17" x14ac:dyDescent="0.2">
      <c r="G175" s="175" t="s">
        <v>215</v>
      </c>
      <c r="H175" s="176" t="s">
        <v>216</v>
      </c>
      <c r="I175" s="176" t="s">
        <v>217</v>
      </c>
      <c r="J175" s="176"/>
      <c r="K175" s="177"/>
      <c r="L175" s="178"/>
      <c r="M175" s="179"/>
    </row>
    <row r="176" spans="1:17" x14ac:dyDescent="0.2">
      <c r="G176" s="175"/>
      <c r="H176" s="176"/>
      <c r="I176" s="176"/>
      <c r="J176" s="176"/>
      <c r="K176" s="177"/>
      <c r="L176" s="178"/>
      <c r="M176" s="178"/>
    </row>
    <row r="177" spans="3:13" x14ac:dyDescent="0.2">
      <c r="G177" s="175"/>
      <c r="H177" s="176"/>
      <c r="I177" s="176"/>
      <c r="J177" s="176"/>
      <c r="K177" s="177"/>
      <c r="L177" s="179"/>
      <c r="M177" s="178"/>
    </row>
    <row r="178" spans="3:13" x14ac:dyDescent="0.2">
      <c r="E178"/>
      <c r="G178" s="178"/>
      <c r="H178" s="178"/>
      <c r="I178" s="178"/>
      <c r="J178" s="178"/>
      <c r="K178" s="175"/>
      <c r="L178" s="178"/>
      <c r="M178" s="178"/>
    </row>
    <row r="179" spans="3:13" x14ac:dyDescent="0.2">
      <c r="G179" s="175"/>
      <c r="H179" s="176" t="s">
        <v>162</v>
      </c>
      <c r="I179" s="176"/>
      <c r="J179" s="176"/>
      <c r="K179" s="177"/>
      <c r="L179" s="178"/>
      <c r="M179" s="178"/>
    </row>
    <row r="180" spans="3:13" x14ac:dyDescent="0.2">
      <c r="G180" s="175"/>
      <c r="H180" s="176"/>
      <c r="I180" s="176"/>
      <c r="J180" s="176"/>
      <c r="K180" s="181"/>
      <c r="L180" s="178"/>
      <c r="M180" s="178"/>
    </row>
    <row r="181" spans="3:13" x14ac:dyDescent="0.2">
      <c r="G181" s="175"/>
      <c r="H181" s="176"/>
      <c r="I181" s="176"/>
      <c r="J181" s="176"/>
      <c r="K181" s="177"/>
      <c r="L181" s="178"/>
      <c r="M181" s="178"/>
    </row>
    <row r="185" spans="3:13" x14ac:dyDescent="0.2">
      <c r="C185" s="182" t="s">
        <v>218</v>
      </c>
      <c r="D185" s="183">
        <f>E17+E18+E19+E20+E21+E33+E34+E35+E36+E37+E38+E62+E63+E64+E65+E66+E67+E68+E69+E82+E83+E84+E86+E87+E90+E91+E92+E93+E94+E95+E108+E110+E111+E112+E113+E115+E116+E118+E119+E132+E134+E135+E136+E137+E139+E140+E141+E142+E154+E155+E157+E158+E159+E160+E161+E162+E163+E164+E165</f>
        <v>175816</v>
      </c>
    </row>
    <row r="186" spans="3:13" x14ac:dyDescent="0.2">
      <c r="C186" s="184" t="s">
        <v>219</v>
      </c>
      <c r="D186" s="185">
        <f>E39+E40+E41+E42+E43+E44+E55+E56+E57+E58+E59+E60+E61+E109+E114+E131+E138+E156</f>
        <v>80056</v>
      </c>
    </row>
    <row r="187" spans="3:13" x14ac:dyDescent="0.2">
      <c r="C187" s="186" t="s">
        <v>220</v>
      </c>
      <c r="D187" s="187">
        <f>E9++E10+E11+E12+E13+E14+E15+E16+E88+E89+E117+E133</f>
        <v>69138</v>
      </c>
    </row>
    <row r="188" spans="3:13" x14ac:dyDescent="0.2">
      <c r="C188" s="188" t="s">
        <v>221</v>
      </c>
      <c r="D188" s="189">
        <v>0</v>
      </c>
      <c r="I188" s="190"/>
    </row>
    <row r="190" spans="3:13" x14ac:dyDescent="0.2">
      <c r="D190" s="191">
        <f>SUM(D185:D189)</f>
        <v>325010</v>
      </c>
      <c r="E190" s="128">
        <f>D190+F169</f>
        <v>325010</v>
      </c>
      <c r="F190" s="153"/>
      <c r="K190" s="192"/>
    </row>
    <row r="267" spans="11:11" x14ac:dyDescent="0.2">
      <c r="K267" s="130" t="s">
        <v>222</v>
      </c>
    </row>
  </sheetData>
  <sheetProtection selectLockedCells="1" selectUnlockedCells="1"/>
  <mergeCells count="112"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2021-03-02T17:42:39Z</dcterms:created>
  <dcterms:modified xsi:type="dcterms:W3CDTF">2021-03-02T17:42:52Z</dcterms:modified>
</cp:coreProperties>
</file>